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 Nogueira\Desktop\"/>
    </mc:Choice>
  </mc:AlternateContent>
  <bookViews>
    <workbookView xWindow="0" yWindow="0" windowWidth="19200" windowHeight="6940" xr2:uid="{00000000-000D-0000-FFFF-FFFF00000000}"/>
  </bookViews>
  <sheets>
    <sheet name="Tours" sheetId="1" r:id="rId1"/>
  </sheets>
  <externalReferences>
    <externalReference r:id="rId2"/>
  </externalReferences>
  <calcPr calcId="171027" calcOnSave="0"/>
</workbook>
</file>

<file path=xl/calcChain.xml><?xml version="1.0" encoding="utf-8"?>
<calcChain xmlns="http://schemas.openxmlformats.org/spreadsheetml/2006/main">
  <c r="Q25" i="1" l="1"/>
  <c r="P25" i="1"/>
  <c r="O25" i="1"/>
  <c r="K25" i="1"/>
  <c r="D27" i="1"/>
  <c r="K9" i="1"/>
  <c r="F25" i="1" l="1"/>
  <c r="D25" i="1"/>
  <c r="U21" i="1"/>
  <c r="U25" i="1" s="1"/>
  <c r="Q21" i="1"/>
  <c r="P21" i="1"/>
  <c r="O21" i="1"/>
  <c r="M21" i="1"/>
  <c r="M25" i="1" s="1"/>
  <c r="I21" i="1"/>
  <c r="I25" i="1" s="1"/>
  <c r="H21" i="1"/>
  <c r="H25" i="1" s="1"/>
  <c r="D21" i="1"/>
  <c r="S17" i="1"/>
  <c r="F17" i="1"/>
  <c r="S15" i="1"/>
  <c r="S14" i="1"/>
  <c r="S13" i="1"/>
  <c r="S11" i="1"/>
  <c r="S10" i="1"/>
  <c r="S9" i="1"/>
  <c r="F9" i="1"/>
  <c r="S8" i="1"/>
  <c r="F7" i="1"/>
  <c r="S7" i="1" s="1"/>
  <c r="S5" i="1"/>
  <c r="K21" i="1"/>
  <c r="S21" i="1" l="1"/>
  <c r="S25" i="1" s="1"/>
  <c r="F21" i="1"/>
</calcChain>
</file>

<file path=xl/sharedStrings.xml><?xml version="1.0" encoding="utf-8"?>
<sst xmlns="http://schemas.openxmlformats.org/spreadsheetml/2006/main" count="45" uniqueCount="33">
  <si>
    <t>Vive Atacama</t>
  </si>
  <si>
    <t>Corvastch</t>
  </si>
  <si>
    <t>Ayllu</t>
  </si>
  <si>
    <t>Grado 10</t>
  </si>
  <si>
    <t>Turistour</t>
  </si>
  <si>
    <t>Flavia Bia Exp</t>
  </si>
  <si>
    <t>Colque Tours</t>
  </si>
  <si>
    <t>Cosmos Andino</t>
  </si>
  <si>
    <t>Sunaway</t>
  </si>
  <si>
    <t>Ingressos</t>
  </si>
  <si>
    <t>Lagunas Altiplánicas e Salar de Atacama</t>
  </si>
  <si>
    <t>*</t>
  </si>
  <si>
    <t>*Lagunas + Piedras Rojas</t>
  </si>
  <si>
    <t>Valle de la Luna e Valle de la Muerte</t>
  </si>
  <si>
    <t>cada um</t>
  </si>
  <si>
    <t>Geyser del Tatio e Poblado Machuca</t>
  </si>
  <si>
    <t>* Inclui poblado Machuca e Trekking Guatin</t>
  </si>
  <si>
    <t>Colque Tours tem passeio com cidades vizinhas por 30000</t>
  </si>
  <si>
    <t>Salar de Tara</t>
  </si>
  <si>
    <t>Termas de Puritama + Trekking Guatin</t>
  </si>
  <si>
    <t>Vive Aventura</t>
  </si>
  <si>
    <t>15000 durante a manhã</t>
  </si>
  <si>
    <t>* Não inclui Trekking</t>
  </si>
  <si>
    <t>Valle del Arcoiris</t>
  </si>
  <si>
    <t>Laguna Cejar</t>
  </si>
  <si>
    <t xml:space="preserve">*Passeio inclui Lagoa Tebinquinche </t>
  </si>
  <si>
    <t>Total em Pesos Chilenos</t>
  </si>
  <si>
    <t>Valor de todos os tours com desconto</t>
  </si>
  <si>
    <t>Total aproximado em R$</t>
  </si>
  <si>
    <t>Transfer para o aeroporto</t>
  </si>
  <si>
    <t>Mais barato</t>
  </si>
  <si>
    <t>Oferecem 30% de desconto para quem reserva mais de 4 tours</t>
  </si>
  <si>
    <t>Lagunas Escondidas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</si>
</sst>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/>
    <xf numFmtId="16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0" fillId="0" borderId="0" xfId="1" applyFont="1" applyAlignmen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0" fillId="2" borderId="0" xfId="1" applyFont="1" applyFill="1" applyAlignment="1">
      <alignment horizontal="center" vertical="center"/>
    </xf>
    <xf numFmtId="164" fontId="0" fillId="2" borderId="0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1" applyFont="1" applyFill="1" applyAlignment="1"/>
    <xf numFmtId="164" fontId="0" fillId="2" borderId="0" xfId="0" applyNumberFormat="1" applyFill="1" applyAlignment="1">
      <alignment horizontal="center" vertical="center"/>
    </xf>
    <xf numFmtId="164" fontId="2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164" fontId="7" fillId="0" borderId="0" xfId="1" applyFont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horizontal="center" vertical="center"/>
    </xf>
    <xf numFmtId="164" fontId="2" fillId="3" borderId="0" xfId="1" applyFont="1" applyFill="1" applyAlignment="1"/>
    <xf numFmtId="164" fontId="8" fillId="0" borderId="0" xfId="1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1" applyFont="1" applyAlignment="1">
      <alignment horizontal="left" vertical="center"/>
    </xf>
  </cellXfs>
  <cellStyles count="5"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%20Nogueira/Downloads/Santiago%20e%20Atac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ção"/>
      <sheetName val="Horários"/>
      <sheetName val="Custos Total"/>
      <sheetName val="Check List"/>
      <sheetName val="Passagens"/>
      <sheetName val="Câmbio"/>
      <sheetName val="Sites Pesquisa"/>
      <sheetName val="Tours"/>
      <sheetName val="Corvastch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>
            <v>12000</v>
          </cell>
        </row>
        <row r="12">
          <cell r="G12">
            <v>20000</v>
          </cell>
        </row>
        <row r="50">
          <cell r="G50">
            <v>15000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28"/>
  <sheetViews>
    <sheetView showGridLines="0" tabSelected="1" zoomScale="90" zoomScaleNormal="90" workbookViewId="0">
      <pane xSplit="3" ySplit="4" topLeftCell="N5" activePane="bottomRight" state="frozen"/>
      <selection pane="topRight" activeCell="D1" sqref="D1"/>
      <selection pane="bottomLeft" activeCell="A5" sqref="A5"/>
      <selection pane="bottomRight" activeCell="U10" sqref="U10"/>
    </sheetView>
  </sheetViews>
  <sheetFormatPr defaultRowHeight="15.5" x14ac:dyDescent="0.35"/>
  <cols>
    <col min="2" max="2" width="38.54296875" style="1" customWidth="1"/>
    <col min="3" max="3" width="4" style="2" customWidth="1"/>
    <col min="4" max="4" width="13.7265625" style="14" bestFit="1" customWidth="1"/>
    <col min="5" max="5" width="2.7265625" style="14" customWidth="1"/>
    <col min="6" max="6" width="12.54296875" style="7" customWidth="1"/>
    <col min="7" max="7" width="2.453125" style="7" customWidth="1"/>
    <col min="8" max="9" width="12.1796875" style="7" bestFit="1" customWidth="1"/>
    <col min="10" max="10" width="4.7265625" style="7" customWidth="1"/>
    <col min="11" max="11" width="12" style="9" customWidth="1"/>
    <col min="12" max="12" width="2.81640625" style="7" customWidth="1"/>
    <col min="13" max="13" width="11.81640625" style="7" customWidth="1"/>
    <col min="14" max="14" width="3.453125" style="14" customWidth="1"/>
    <col min="15" max="15" width="14.81640625" style="14" customWidth="1"/>
    <col min="16" max="17" width="19.453125" style="7" customWidth="1"/>
    <col min="18" max="18" width="4" style="14" customWidth="1"/>
    <col min="19" max="20" width="13.81640625" style="14" hidden="1" customWidth="1"/>
    <col min="21" max="21" width="16.54296875" style="7" customWidth="1"/>
    <col min="22" max="22" width="12.453125" style="3" customWidth="1"/>
    <col min="23" max="23" width="17.81640625" customWidth="1"/>
  </cols>
  <sheetData>
    <row r="3" spans="2:23" s="6" customFormat="1" x14ac:dyDescent="0.35">
      <c r="B3" s="1"/>
      <c r="C3" s="2"/>
      <c r="D3" s="3" t="s">
        <v>0</v>
      </c>
      <c r="E3" s="3"/>
      <c r="F3" s="4" t="s">
        <v>1</v>
      </c>
      <c r="G3" s="4"/>
      <c r="H3" s="4" t="s">
        <v>2</v>
      </c>
      <c r="I3" s="4" t="s">
        <v>3</v>
      </c>
      <c r="J3" s="4"/>
      <c r="K3" s="5" t="s">
        <v>4</v>
      </c>
      <c r="L3" s="4"/>
      <c r="M3" s="4" t="s">
        <v>5</v>
      </c>
      <c r="N3" s="3"/>
      <c r="O3" s="3" t="s">
        <v>6</v>
      </c>
      <c r="P3" s="4" t="s">
        <v>7</v>
      </c>
      <c r="Q3" s="4" t="s">
        <v>8</v>
      </c>
      <c r="R3" s="3"/>
      <c r="S3" s="3" t="s">
        <v>30</v>
      </c>
      <c r="T3" s="3"/>
      <c r="U3" s="4" t="s">
        <v>9</v>
      </c>
      <c r="V3" s="3"/>
    </row>
    <row r="5" spans="2:23" x14ac:dyDescent="0.35">
      <c r="B5" s="1" t="s">
        <v>10</v>
      </c>
      <c r="D5" s="7">
        <v>30000</v>
      </c>
      <c r="E5" s="7"/>
      <c r="F5" s="7">
        <v>55000</v>
      </c>
      <c r="G5" s="8" t="s">
        <v>11</v>
      </c>
      <c r="H5" s="7">
        <v>95000</v>
      </c>
      <c r="I5" s="7">
        <v>50000</v>
      </c>
      <c r="K5" s="9">
        <v>55000</v>
      </c>
      <c r="M5" s="7">
        <v>90000</v>
      </c>
      <c r="N5" s="8" t="s">
        <v>11</v>
      </c>
      <c r="O5" s="10">
        <v>25000</v>
      </c>
      <c r="P5" s="11">
        <v>52500</v>
      </c>
      <c r="Q5" s="11">
        <v>35000</v>
      </c>
      <c r="R5" s="8"/>
      <c r="S5" s="12">
        <f>F5</f>
        <v>55000</v>
      </c>
      <c r="T5" s="4" t="s">
        <v>1</v>
      </c>
      <c r="U5" s="7">
        <v>5500</v>
      </c>
      <c r="W5" s="13" t="s">
        <v>12</v>
      </c>
    </row>
    <row r="6" spans="2:23" x14ac:dyDescent="0.35">
      <c r="D6" s="7"/>
      <c r="E6" s="7"/>
      <c r="O6" s="7"/>
      <c r="P6" s="11"/>
      <c r="Q6" s="11"/>
      <c r="S6" s="12"/>
      <c r="T6" s="4"/>
    </row>
    <row r="7" spans="2:23" x14ac:dyDescent="0.35">
      <c r="B7" s="1" t="s">
        <v>13</v>
      </c>
      <c r="D7" s="7">
        <v>12000</v>
      </c>
      <c r="E7" s="7"/>
      <c r="F7" s="7">
        <f>[1]Corvastch!G5</f>
        <v>12000</v>
      </c>
      <c r="H7" s="7">
        <v>50000</v>
      </c>
      <c r="I7" s="7">
        <v>20000</v>
      </c>
      <c r="K7" s="9">
        <v>10000</v>
      </c>
      <c r="M7" s="7">
        <v>45000</v>
      </c>
      <c r="O7" s="7"/>
      <c r="P7" s="11">
        <v>17500</v>
      </c>
      <c r="Q7" s="11">
        <v>15000</v>
      </c>
      <c r="S7" s="12">
        <f t="shared" ref="S7:S11" si="0">F7</f>
        <v>12000</v>
      </c>
      <c r="T7" s="4" t="s">
        <v>1</v>
      </c>
      <c r="U7" s="7">
        <v>3000</v>
      </c>
      <c r="V7" s="3" t="s">
        <v>14</v>
      </c>
    </row>
    <row r="8" spans="2:23" x14ac:dyDescent="0.35">
      <c r="D8" s="7"/>
      <c r="E8" s="7"/>
      <c r="O8" s="7"/>
      <c r="P8" s="11"/>
      <c r="Q8" s="11"/>
      <c r="S8" s="12">
        <f t="shared" si="0"/>
        <v>0</v>
      </c>
      <c r="T8" s="12"/>
    </row>
    <row r="9" spans="2:23" x14ac:dyDescent="0.35">
      <c r="B9" s="1" t="s">
        <v>15</v>
      </c>
      <c r="D9" s="7">
        <v>25000</v>
      </c>
      <c r="E9" s="15"/>
      <c r="F9" s="7">
        <f>[1]Corvastch!G12</f>
        <v>20000</v>
      </c>
      <c r="H9" s="7">
        <v>80000</v>
      </c>
      <c r="I9" s="7">
        <v>45000</v>
      </c>
      <c r="J9" s="15" t="s">
        <v>11</v>
      </c>
      <c r="K9" s="9">
        <f>27000</f>
        <v>27000</v>
      </c>
      <c r="M9" s="7">
        <v>75000</v>
      </c>
      <c r="O9" s="7">
        <v>20000</v>
      </c>
      <c r="P9" s="11">
        <v>37500</v>
      </c>
      <c r="Q9" s="11">
        <v>30000</v>
      </c>
      <c r="R9" s="14" t="s">
        <v>11</v>
      </c>
      <c r="S9" s="12">
        <f>I9</f>
        <v>45000</v>
      </c>
      <c r="T9" s="16" t="s">
        <v>3</v>
      </c>
      <c r="U9" s="7">
        <v>10000</v>
      </c>
      <c r="W9" s="17" t="s">
        <v>16</v>
      </c>
    </row>
    <row r="10" spans="2:23" x14ac:dyDescent="0.35">
      <c r="D10" s="7"/>
      <c r="E10" s="7"/>
      <c r="O10" s="7"/>
      <c r="P10" s="11"/>
      <c r="Q10" s="11"/>
      <c r="S10" s="12">
        <f t="shared" si="0"/>
        <v>0</v>
      </c>
      <c r="T10" s="12"/>
      <c r="W10" t="s">
        <v>17</v>
      </c>
    </row>
    <row r="11" spans="2:23" x14ac:dyDescent="0.35">
      <c r="B11" s="1" t="s">
        <v>18</v>
      </c>
      <c r="D11" s="7">
        <v>55000</v>
      </c>
      <c r="E11" s="7"/>
      <c r="F11" s="7">
        <v>45000</v>
      </c>
      <c r="H11" s="7">
        <v>95000</v>
      </c>
      <c r="K11" s="9">
        <v>60000</v>
      </c>
      <c r="M11" s="7">
        <v>90000</v>
      </c>
      <c r="O11" s="7">
        <v>45000</v>
      </c>
      <c r="P11" s="11">
        <v>70000</v>
      </c>
      <c r="Q11" s="11">
        <v>55000</v>
      </c>
      <c r="S11" s="12">
        <f t="shared" si="0"/>
        <v>45000</v>
      </c>
      <c r="T11" s="4" t="s">
        <v>1</v>
      </c>
    </row>
    <row r="12" spans="2:23" x14ac:dyDescent="0.35">
      <c r="D12" s="7"/>
      <c r="E12" s="7"/>
      <c r="O12" s="7"/>
      <c r="P12" s="11"/>
      <c r="Q12" s="11"/>
      <c r="S12" s="12"/>
      <c r="T12" s="12"/>
    </row>
    <row r="13" spans="2:23" s="14" customFormat="1" ht="43.5" x14ac:dyDescent="0.35">
      <c r="B13" s="18" t="s">
        <v>19</v>
      </c>
      <c r="C13" s="3"/>
      <c r="D13" s="7">
        <v>15000</v>
      </c>
      <c r="E13" s="19" t="s">
        <v>11</v>
      </c>
      <c r="F13" s="7">
        <v>15000</v>
      </c>
      <c r="G13" s="7"/>
      <c r="H13" s="7">
        <v>55000</v>
      </c>
      <c r="I13" s="7"/>
      <c r="J13" s="7"/>
      <c r="K13" s="9">
        <v>18000</v>
      </c>
      <c r="L13" s="19" t="s">
        <v>11</v>
      </c>
      <c r="M13" s="7">
        <v>60000</v>
      </c>
      <c r="O13" s="7"/>
      <c r="P13" s="7"/>
      <c r="Q13" s="7">
        <v>15000</v>
      </c>
      <c r="S13" s="12">
        <f>D13</f>
        <v>15000</v>
      </c>
      <c r="T13" s="4" t="s">
        <v>20</v>
      </c>
      <c r="U13" s="7">
        <v>9000</v>
      </c>
      <c r="V13" s="20" t="s">
        <v>21</v>
      </c>
      <c r="W13" s="19" t="s">
        <v>22</v>
      </c>
    </row>
    <row r="14" spans="2:23" x14ac:dyDescent="0.35">
      <c r="D14" s="7"/>
      <c r="E14" s="7"/>
      <c r="L14" s="19"/>
      <c r="O14" s="7"/>
      <c r="P14" s="11"/>
      <c r="Q14" s="11"/>
      <c r="S14" s="12">
        <f t="shared" ref="S14:S15" si="1">F14</f>
        <v>0</v>
      </c>
      <c r="T14" s="12"/>
      <c r="V14" s="20"/>
      <c r="W14" s="21"/>
    </row>
    <row r="15" spans="2:23" s="33" customFormat="1" x14ac:dyDescent="0.35">
      <c r="B15" s="22" t="s">
        <v>23</v>
      </c>
      <c r="C15" s="23"/>
      <c r="D15" s="24">
        <v>28000</v>
      </c>
      <c r="E15" s="24"/>
      <c r="F15" s="24">
        <v>25000</v>
      </c>
      <c r="G15" s="24"/>
      <c r="H15" s="24">
        <v>40000</v>
      </c>
      <c r="I15" s="24"/>
      <c r="J15" s="24"/>
      <c r="K15" s="25">
        <v>30000</v>
      </c>
      <c r="L15" s="26"/>
      <c r="M15" s="24">
        <v>40000</v>
      </c>
      <c r="N15" s="27"/>
      <c r="O15" s="24"/>
      <c r="P15" s="28"/>
      <c r="Q15" s="28">
        <v>25000</v>
      </c>
      <c r="R15" s="27"/>
      <c r="S15" s="29">
        <f t="shared" si="1"/>
        <v>25000</v>
      </c>
      <c r="T15" s="30" t="s">
        <v>1</v>
      </c>
      <c r="U15" s="24">
        <v>2000</v>
      </c>
      <c r="V15" s="31"/>
      <c r="W15" s="32"/>
    </row>
    <row r="16" spans="2:23" x14ac:dyDescent="0.35">
      <c r="D16" s="7"/>
      <c r="E16" s="7"/>
      <c r="L16" s="19"/>
      <c r="O16" s="7"/>
      <c r="P16" s="11"/>
      <c r="Q16" s="11"/>
      <c r="W16" s="21"/>
    </row>
    <row r="17" spans="2:23" x14ac:dyDescent="0.35">
      <c r="B17" s="1" t="s">
        <v>24</v>
      </c>
      <c r="D17" s="7">
        <v>18000</v>
      </c>
      <c r="E17" s="7"/>
      <c r="F17" s="7">
        <f>[1]Corvastch!G50</f>
        <v>15000</v>
      </c>
      <c r="H17" s="7">
        <v>55000</v>
      </c>
      <c r="I17" s="7">
        <v>30000</v>
      </c>
      <c r="K17" s="9">
        <v>40000</v>
      </c>
      <c r="L17" s="19" t="s">
        <v>11</v>
      </c>
      <c r="M17" s="7">
        <v>50000</v>
      </c>
      <c r="O17" s="7">
        <v>18000</v>
      </c>
      <c r="P17" s="11">
        <v>22500</v>
      </c>
      <c r="Q17" s="11">
        <v>18000</v>
      </c>
      <c r="S17" s="12">
        <f>K17</f>
        <v>40000</v>
      </c>
      <c r="T17" s="16" t="s">
        <v>4</v>
      </c>
      <c r="U17" s="7">
        <v>15000</v>
      </c>
      <c r="W17" s="17" t="s">
        <v>25</v>
      </c>
    </row>
    <row r="18" spans="2:23" x14ac:dyDescent="0.35">
      <c r="D18" s="7"/>
      <c r="E18" s="7"/>
      <c r="L18" s="19"/>
      <c r="O18" s="7"/>
      <c r="P18" s="11"/>
      <c r="Q18" s="11"/>
      <c r="S18" s="12"/>
      <c r="T18" s="16"/>
      <c r="W18" s="17"/>
    </row>
    <row r="19" spans="2:23" x14ac:dyDescent="0.35">
      <c r="B19" s="1" t="s">
        <v>32</v>
      </c>
      <c r="D19" s="7"/>
      <c r="E19" s="7"/>
      <c r="H19" s="7">
        <v>90000</v>
      </c>
      <c r="L19" s="19"/>
      <c r="M19" s="7">
        <v>90000</v>
      </c>
      <c r="O19" s="7"/>
      <c r="P19" s="11"/>
      <c r="Q19" s="11"/>
      <c r="S19" s="12"/>
      <c r="T19" s="16"/>
      <c r="W19" s="17"/>
    </row>
    <row r="20" spans="2:23" x14ac:dyDescent="0.35">
      <c r="D20" s="7"/>
      <c r="E20" s="7"/>
      <c r="L20" s="34"/>
      <c r="O20" s="7"/>
      <c r="P20" s="11"/>
      <c r="Q20" s="11"/>
      <c r="W20" s="21"/>
    </row>
    <row r="21" spans="2:23" s="6" customFormat="1" x14ac:dyDescent="0.35">
      <c r="B21" s="35" t="s">
        <v>26</v>
      </c>
      <c r="C21" s="36"/>
      <c r="D21" s="37">
        <f>SUM(D5:D20)</f>
        <v>183000</v>
      </c>
      <c r="E21" s="37"/>
      <c r="F21" s="37">
        <f>SUM(F5:F20)</f>
        <v>187000</v>
      </c>
      <c r="G21" s="37"/>
      <c r="H21" s="37">
        <f>SUM(H5:H20)</f>
        <v>560000</v>
      </c>
      <c r="I21" s="37">
        <f>SUM(I5:I20)</f>
        <v>145000</v>
      </c>
      <c r="J21" s="37"/>
      <c r="K21" s="38">
        <f>SUM(K5:K20)</f>
        <v>240000</v>
      </c>
      <c r="L21" s="37"/>
      <c r="M21" s="37">
        <f>SUM(M5:M20)</f>
        <v>540000</v>
      </c>
      <c r="N21" s="39"/>
      <c r="O21" s="40">
        <f>SUM(O5:O20)</f>
        <v>108000</v>
      </c>
      <c r="P21" s="41">
        <f>SUM(P5:P20)</f>
        <v>200000</v>
      </c>
      <c r="Q21" s="41">
        <f>SUM(Q5:Q20)</f>
        <v>193000</v>
      </c>
      <c r="R21" s="39"/>
      <c r="S21" s="37">
        <f>SUM(S5:S20)</f>
        <v>237000</v>
      </c>
      <c r="T21" s="37"/>
      <c r="U21" s="37">
        <f>SUM(U5:U20)</f>
        <v>44500</v>
      </c>
      <c r="V21" s="3"/>
    </row>
    <row r="23" spans="2:23" x14ac:dyDescent="0.35">
      <c r="B23" s="1" t="s">
        <v>27</v>
      </c>
      <c r="D23" s="42"/>
      <c r="F23" s="42"/>
      <c r="H23" s="46" t="s">
        <v>31</v>
      </c>
    </row>
    <row r="25" spans="2:23" x14ac:dyDescent="0.35">
      <c r="B25" s="1" t="s">
        <v>28</v>
      </c>
      <c r="D25" s="12">
        <f>D23/175</f>
        <v>0</v>
      </c>
      <c r="E25" s="12"/>
      <c r="F25" s="12">
        <f>F23/175</f>
        <v>0</v>
      </c>
      <c r="G25" s="12"/>
      <c r="H25" s="12">
        <f>H21/191</f>
        <v>2931.9371727748689</v>
      </c>
      <c r="I25" s="12">
        <f>I21/191</f>
        <v>759.16230366492141</v>
      </c>
      <c r="J25" s="12"/>
      <c r="K25" s="43">
        <f>K21/191</f>
        <v>1256.5445026178011</v>
      </c>
      <c r="L25" s="12"/>
      <c r="M25" s="12">
        <f>M21/191</f>
        <v>2827.2251308900522</v>
      </c>
      <c r="O25" s="12">
        <f>O21/191</f>
        <v>565.44502617801049</v>
      </c>
      <c r="P25" s="12">
        <f>P21/191</f>
        <v>1047.1204188481674</v>
      </c>
      <c r="Q25" s="12">
        <f>Q21/191</f>
        <v>1010.4712041884817</v>
      </c>
      <c r="S25" s="44">
        <f>S21/191</f>
        <v>1240.8376963350786</v>
      </c>
      <c r="T25" s="44"/>
      <c r="U25" s="45">
        <f t="shared" ref="U25" si="2">U21/175</f>
        <v>254.28571428571428</v>
      </c>
    </row>
    <row r="27" spans="2:23" s="33" customFormat="1" x14ac:dyDescent="0.35">
      <c r="B27" s="22" t="s">
        <v>29</v>
      </c>
      <c r="C27" s="23"/>
      <c r="D27" s="24">
        <f>24000/191</f>
        <v>125.6544502617801</v>
      </c>
      <c r="E27" s="27"/>
      <c r="F27" s="24"/>
      <c r="G27" s="24"/>
      <c r="H27" s="24"/>
      <c r="I27" s="24"/>
      <c r="J27" s="24"/>
      <c r="K27" s="25"/>
      <c r="L27" s="24"/>
      <c r="M27" s="24"/>
      <c r="N27" s="27"/>
      <c r="O27" s="27"/>
      <c r="P27" s="24"/>
      <c r="Q27" s="24"/>
      <c r="R27" s="27"/>
      <c r="S27" s="27"/>
      <c r="T27" s="27"/>
      <c r="U27" s="24"/>
      <c r="V27" s="31"/>
    </row>
    <row r="28" spans="2:23" s="33" customFormat="1" x14ac:dyDescent="0.35">
      <c r="B28" s="22"/>
      <c r="C28" s="23"/>
      <c r="D28" s="29"/>
      <c r="E28" s="27"/>
      <c r="F28" s="24"/>
      <c r="G28" s="24"/>
      <c r="H28" s="24"/>
      <c r="I28" s="24"/>
      <c r="J28" s="24"/>
      <c r="K28" s="25"/>
      <c r="L28" s="24"/>
      <c r="M28" s="24"/>
      <c r="N28" s="27"/>
      <c r="O28" s="27"/>
      <c r="P28" s="24"/>
      <c r="Q28" s="24"/>
      <c r="R28" s="27"/>
      <c r="S28" s="27"/>
      <c r="T28" s="27"/>
      <c r="U28" s="24"/>
      <c r="V28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Tours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Lara Nogueira</cp:lastModifiedBy>
  <dcterms:created xsi:type="dcterms:W3CDTF">2016-04-27T13:40:52Z</dcterms:created>
  <dcterms:modified xsi:type="dcterms:W3CDTF">2017-11-23T03:09:57Z</dcterms:modified>
</cp:coreProperties>
</file>